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 activeTab="1"/>
  </bookViews>
  <sheets>
    <sheet name="表-04 单位工程招标控制价汇总表" sheetId="1" r:id="rId1"/>
    <sheet name="表-08 分部分项工程和单价措施项目清单与计价表(含分部小计)" sheetId="2" r:id="rId2"/>
  </sheets>
  <definedNames>
    <definedName name="_xlnm.Print_Area" localSheetId="0">'表-04 单位工程招标控制价汇总表'!$A$1:$F$31</definedName>
    <definedName name="_xlnm.Print_Area" localSheetId="1">'表-08 分部分项工程和单价措施项目清单与计价表(含分部小计)'!$A$1:$K$33</definedName>
  </definedNames>
  <calcPr calcId="144525"/>
</workbook>
</file>

<file path=xl/calcChain.xml><?xml version="1.0" encoding="utf-8"?>
<calcChain xmlns="http://schemas.openxmlformats.org/spreadsheetml/2006/main">
  <c r="J33" i="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6"/>
  <c r="C24" i="1"/>
  <c r="C23"/>
  <c r="C22"/>
  <c r="C9"/>
  <c r="C8"/>
</calcChain>
</file>

<file path=xl/sharedStrings.xml><?xml version="1.0" encoding="utf-8"?>
<sst xmlns="http://schemas.openxmlformats.org/spreadsheetml/2006/main" count="148" uniqueCount="121">
  <si>
    <t>工程（预）算书</t>
  </si>
  <si>
    <t>建设单 位：广州市交通运输职业学校</t>
  </si>
  <si>
    <t>工程名称：东、南面围墙转角处维修工程</t>
  </si>
  <si>
    <t>第 1 页  共2 页</t>
  </si>
  <si>
    <t>序号</t>
  </si>
  <si>
    <t>汇总内容</t>
  </si>
  <si>
    <t>金额:(元)</t>
  </si>
  <si>
    <t>其中：暂估价(元)</t>
  </si>
  <si>
    <t>1</t>
  </si>
  <si>
    <t>分部分项合计</t>
  </si>
  <si>
    <t>含脚手架费用</t>
  </si>
  <si>
    <t>1.1</t>
  </si>
  <si>
    <t>拆除工程</t>
  </si>
  <si>
    <t>1.2</t>
  </si>
  <si>
    <t>新砌工程</t>
  </si>
  <si>
    <t>2</t>
  </si>
  <si>
    <t>措施合计</t>
  </si>
  <si>
    <t>2.1</t>
  </si>
  <si>
    <t>安全防护、文明施工措施项目费=1*3.87%</t>
  </si>
  <si>
    <t>2.2</t>
  </si>
  <si>
    <t>其他措施费（脚手架）</t>
  </si>
  <si>
    <t>3</t>
  </si>
  <si>
    <t>其他项目</t>
  </si>
  <si>
    <t>3.1</t>
  </si>
  <si>
    <t>材料检验试验费</t>
  </si>
  <si>
    <t>3.2</t>
  </si>
  <si>
    <t>工程优质费</t>
  </si>
  <si>
    <t>3.3</t>
  </si>
  <si>
    <t>暂列金额=1*0.5%</t>
  </si>
  <si>
    <t>3.4</t>
  </si>
  <si>
    <t>暂估价</t>
  </si>
  <si>
    <t>3.5</t>
  </si>
  <si>
    <t>计日工</t>
  </si>
  <si>
    <t>3.6</t>
  </si>
  <si>
    <t>总承包服务费</t>
  </si>
  <si>
    <t>3.7</t>
  </si>
  <si>
    <t>材料保管费</t>
  </si>
  <si>
    <t>3.8</t>
  </si>
  <si>
    <t>预算包干费*2%</t>
  </si>
  <si>
    <t>3.9</t>
  </si>
  <si>
    <t>索赔费用</t>
  </si>
  <si>
    <t>3.10</t>
  </si>
  <si>
    <t>现场签证费用</t>
  </si>
  <si>
    <t>4</t>
  </si>
  <si>
    <t>1+2+3</t>
  </si>
  <si>
    <t>－</t>
  </si>
  <si>
    <t>5</t>
  </si>
  <si>
    <t>税金=4*11%</t>
  </si>
  <si>
    <t>6</t>
  </si>
  <si>
    <t>总造价</t>
  </si>
  <si>
    <t xml:space="preserve">工程预算员            （签名）                         </t>
  </si>
  <si>
    <t>使用部门意见（审核工程项目名称是否满足需求）</t>
  </si>
  <si>
    <t xml:space="preserve">工程预算审核员（签名）                         </t>
  </si>
  <si>
    <t xml:space="preserve"> 总务科分管领导（签名）</t>
  </si>
  <si>
    <t>校级领导意见（签名）</t>
  </si>
  <si>
    <t xml:space="preserve"> 总务科科长        （签名）</t>
  </si>
  <si>
    <t>第 2 页  共2 页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</si>
  <si>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</si>
  <si>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</si>
  <si>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</si>
  <si>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</si>
  <si>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</si>
  <si>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</si>
  <si>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</si>
  <si>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</si>
  <si>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拆除、原有裂缝围墙</t>
  </si>
  <si>
    <t>1名称：用钩机开挖基础、拆除围墙                          2.含炮机拆除砼块；</t>
  </si>
  <si>
    <t>项</t>
  </si>
  <si>
    <t>拆除部分路面及基础</t>
  </si>
  <si>
    <t>锯路面</t>
  </si>
  <si>
    <t>1.名称：人工、锯机锯路面</t>
  </si>
  <si>
    <t>m</t>
  </si>
  <si>
    <t>人工跟机</t>
  </si>
  <si>
    <t>1.名称：人工跟钩机指挥</t>
  </si>
  <si>
    <t>清理基础</t>
  </si>
  <si>
    <t>1.部位:围墙基础清理2000*2000*500宽</t>
  </si>
  <si>
    <t>拆除原有护栏</t>
  </si>
  <si>
    <t>1.拆除部位:围墙
2.材料种类:不锈钢护栏3.2700*2300*2个</t>
  </si>
  <si>
    <t>m2</t>
  </si>
  <si>
    <t>清理及余方弃置</t>
  </si>
  <si>
    <t>1.废弃料品种:拆除废料
2.运距:20km外</t>
  </si>
  <si>
    <t>拆除工程合计</t>
  </si>
  <si>
    <t>地基垫层砼</t>
  </si>
  <si>
    <r>
      <rPr>
        <sz val="10"/>
        <rFont val="宋体"/>
        <charset val="134"/>
      </rPr>
      <t>1.部位:围墙基础垫层
2.材料种类:C20砼、 20</t>
    </r>
    <r>
      <rPr>
        <sz val="10"/>
        <rFont val="SimSun"/>
        <charset val="134"/>
      </rPr>
      <t>㎜</t>
    </r>
    <r>
      <rPr>
        <sz val="10"/>
        <rFont val="宋体"/>
        <charset val="134"/>
      </rPr>
      <t xml:space="preserve">石子            3.规格：13000长*600宽*100厚      </t>
    </r>
  </si>
  <si>
    <t>m3</t>
  </si>
  <si>
    <t>地基砼</t>
  </si>
  <si>
    <t xml:space="preserve">1.部位:围墙基础
2.材料种类:C25砼             3.规格：13000长*600宽*1800深        </t>
  </si>
  <si>
    <t>地梁砼</t>
  </si>
  <si>
    <r>
      <rPr>
        <sz val="10"/>
        <rFont val="宋体"/>
        <charset val="134"/>
      </rPr>
      <t>1.部位:围墙地梁
2.材料种类:C25砼、30</t>
    </r>
    <r>
      <rPr>
        <sz val="10"/>
        <rFont val="SimSun"/>
        <charset val="134"/>
      </rPr>
      <t>㎜</t>
    </r>
    <r>
      <rPr>
        <sz val="10"/>
        <rFont val="宋体"/>
        <charset val="134"/>
      </rPr>
      <t>石子             3.规格：13000长*240厚*650</t>
    </r>
    <r>
      <rPr>
        <sz val="10"/>
        <rFont val="SimSun"/>
        <charset val="134"/>
      </rPr>
      <t>㎜</t>
    </r>
    <r>
      <rPr>
        <sz val="10"/>
        <rFont val="宋体"/>
        <charset val="134"/>
      </rPr>
      <t xml:space="preserve">高         </t>
    </r>
  </si>
  <si>
    <t>柱砼</t>
  </si>
  <si>
    <r>
      <rPr>
        <sz val="10"/>
        <rFont val="宋体"/>
        <charset val="134"/>
      </rPr>
      <t>1.部位:围墙立柱
2.材料种类:C25砼、30</t>
    </r>
    <r>
      <rPr>
        <sz val="10"/>
        <rFont val="SimSun"/>
        <charset val="134"/>
      </rPr>
      <t>㎜</t>
    </r>
    <r>
      <rPr>
        <sz val="10"/>
        <rFont val="宋体"/>
        <charset val="134"/>
      </rPr>
      <t>石子             3.规格：350*240厚*2400</t>
    </r>
    <r>
      <rPr>
        <sz val="10"/>
        <rFont val="SimSun"/>
        <charset val="134"/>
      </rPr>
      <t>㎜</t>
    </r>
    <r>
      <rPr>
        <sz val="10"/>
        <rFont val="宋体"/>
        <charset val="134"/>
      </rPr>
      <t xml:space="preserve">高         </t>
    </r>
  </si>
  <si>
    <t>钢筋Φ25内</t>
  </si>
  <si>
    <t>1. 部位:围墙地梁           2.16㎜罗纹钢筋、              3.含基础拉筋72米</t>
  </si>
  <si>
    <t>t</t>
  </si>
  <si>
    <t>钢筋Φ10内</t>
  </si>
  <si>
    <r>
      <rPr>
        <sz val="10"/>
        <rFont val="宋体"/>
        <charset val="134"/>
      </rPr>
      <t>1. 部位:围墙地梁            2.</t>
    </r>
    <r>
      <rPr>
        <sz val="10"/>
        <color indexed="10"/>
        <rFont val="宋体"/>
        <charset val="134"/>
      </rPr>
      <t>8㎜</t>
    </r>
    <r>
      <rPr>
        <sz val="10"/>
        <rFont val="宋体"/>
        <charset val="134"/>
      </rPr>
      <t>圆钢做扎筋、@200</t>
    </r>
  </si>
  <si>
    <t>1. 部位:围墙立柱 、顶部模梁             2.16㎜罗纹钢筋、</t>
  </si>
  <si>
    <r>
      <rPr>
        <sz val="10"/>
        <rFont val="宋体"/>
        <charset val="134"/>
      </rPr>
      <t>1. 部位:围墙柱、顶横梁            2.</t>
    </r>
    <r>
      <rPr>
        <sz val="10"/>
        <color indexed="10"/>
        <rFont val="宋体"/>
        <charset val="134"/>
      </rPr>
      <t xml:space="preserve"> 8</t>
    </r>
    <r>
      <rPr>
        <sz val="10"/>
        <rFont val="宋体"/>
        <charset val="134"/>
      </rPr>
      <t>㎜圆钢做扎筋、@200</t>
    </r>
  </si>
  <si>
    <t>模板</t>
  </si>
  <si>
    <t xml:space="preserve">1.部位:围墙地梁、基础
2.材料种类:夹板，         </t>
  </si>
  <si>
    <t>支撑</t>
  </si>
  <si>
    <t>1.部位:围墙、梁、柱
2.材料种类:木方、支撑</t>
  </si>
  <si>
    <t>新砌240厚砖墙</t>
  </si>
  <si>
    <t>1.部位:围墙
2.规格、灰沙砖、240厚墙体
3.1：2.5水泥沙砌缝</t>
  </si>
  <si>
    <t>砖墙水泥沙批荡</t>
  </si>
  <si>
    <t>1.部位:新砌砖墙、砼基础梁、花基
2.20厚、1：2.5水泥沙批荡</t>
  </si>
  <si>
    <t>新砌60厚砖墙</t>
  </si>
  <si>
    <t>1.部位:花基
2.规格、灰沙砖、60厚墙体
3.1：25水泥沙砌缝</t>
  </si>
  <si>
    <t>安装护栏</t>
  </si>
  <si>
    <t xml:space="preserve">1.部位:围墙
2.用围墙原拆下来的不锈钢护栏     3.人工安装、附件、焊条等 </t>
  </si>
  <si>
    <t>贴文化石</t>
  </si>
  <si>
    <r>
      <rPr>
        <sz val="10"/>
        <rFont val="宋体"/>
        <charset val="134"/>
      </rPr>
      <t>1.部位:围墙下部560高单面
2.文化石
3.规格:15-20厚、100×150</t>
    </r>
    <r>
      <rPr>
        <sz val="10"/>
        <rFont val="SimSun"/>
        <charset val="134"/>
      </rPr>
      <t>㎜</t>
    </r>
    <r>
      <rPr>
        <sz val="10"/>
        <rFont val="宋体"/>
        <charset val="134"/>
      </rPr>
      <t>厚             4、水泥素浆粘贴</t>
    </r>
  </si>
  <si>
    <t>围墙扇灰</t>
  </si>
  <si>
    <t>1.名称：围墙墙身（双面）扇灰油外墙ICI乳胶漆
2.墙面满刮外墙腻子二遍
3.打磨砂纸一道                       4、油外墙ICI乳胶漆二道</t>
  </si>
  <si>
    <t>围蔽（外）</t>
  </si>
  <si>
    <r>
      <rPr>
        <sz val="10"/>
        <rFont val="宋体"/>
        <charset val="134"/>
      </rPr>
      <t>1.名称：围墙外围蔽   
2.规格：15000*3500高         3.</t>
    </r>
    <r>
      <rPr>
        <sz val="10"/>
        <color indexed="10"/>
        <rFont val="宋体"/>
        <charset val="134"/>
      </rPr>
      <t>用0.436厚彩钢瓦面板</t>
    </r>
    <r>
      <rPr>
        <sz val="10"/>
        <rFont val="宋体"/>
        <charset val="134"/>
      </rPr>
      <t xml:space="preserve">       4.铁方管做立柱、拉撑</t>
    </r>
  </si>
  <si>
    <t>围蔽（内）</t>
  </si>
  <si>
    <r>
      <rPr>
        <sz val="10"/>
        <rFont val="宋体"/>
        <charset val="134"/>
      </rPr>
      <t xml:space="preserve">1.名称：围墙内围蔽   
2.规格：19000*2000高         </t>
    </r>
    <r>
      <rPr>
        <sz val="10"/>
        <color indexed="10"/>
        <rFont val="宋体"/>
        <charset val="134"/>
      </rPr>
      <t xml:space="preserve">3.用彩条布 </t>
    </r>
    <r>
      <rPr>
        <sz val="10"/>
        <rFont val="宋体"/>
        <charset val="134"/>
      </rPr>
      <t xml:space="preserve">                  4.铁方管做立柱、拉撑</t>
    </r>
  </si>
  <si>
    <t>活动脚手架</t>
  </si>
  <si>
    <t>1.搭设部位:围墙活动脚手架</t>
  </si>
  <si>
    <t>新建工程合计</t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</si>
</sst>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 "/>
  </numFmts>
  <fonts count="15">
    <font>
      <sz val="9"/>
      <color theme="1"/>
      <name val="??"/>
      <charset val="134"/>
    </font>
    <font>
      <b/>
      <sz val="20"/>
      <name val="华文中宋"/>
      <charset val="134"/>
    </font>
    <font>
      <b/>
      <sz val="10"/>
      <name val="华文中宋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b/>
      <sz val="20"/>
      <name val="华文中宋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SimSun"/>
      <charset val="134"/>
    </font>
    <font>
      <sz val="9"/>
      <name val="??"/>
      <charset val="134"/>
    </font>
    <font>
      <sz val="9"/>
      <color theme="1"/>
      <name val="??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117">
    <xf numFmtId="0" fontId="0" fillId="0" borderId="0" xfId="0" applyAlignment="1"/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 wrapText="1"/>
    </xf>
    <xf numFmtId="176" fontId="3" fillId="2" borderId="4" xfId="1" applyNumberFormat="1" applyFont="1" applyFill="1" applyBorder="1" applyAlignment="1">
      <alignment vertical="center" wrapText="1"/>
    </xf>
    <xf numFmtId="176" fontId="3" fillId="2" borderId="6" xfId="1" applyNumberFormat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14" fillId="0" borderId="7" xfId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  <xf numFmtId="177" fontId="14" fillId="0" borderId="7" xfId="1" applyNumberFormat="1" applyBorder="1" applyAlignment="1">
      <alignment horizontal="center" vertical="center"/>
    </xf>
    <xf numFmtId="0" fontId="14" fillId="0" borderId="7" xfId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righ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righ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right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4" fillId="0" borderId="13" xfId="1" applyBorder="1" applyAlignment="1">
      <alignment horizontal="center" vertical="center" wrapText="1"/>
    </xf>
    <xf numFmtId="0" fontId="14" fillId="0" borderId="14" xfId="1" applyBorder="1"/>
    <xf numFmtId="0" fontId="14" fillId="0" borderId="5" xfId="1" applyBorder="1" applyAlignment="1">
      <alignment horizontal="center" vertical="center" wrapText="1"/>
    </xf>
    <xf numFmtId="0" fontId="14" fillId="0" borderId="15" xfId="1" applyBorder="1"/>
    <xf numFmtId="0" fontId="3" fillId="2" borderId="0" xfId="1" applyFont="1" applyFill="1" applyAlignment="1">
      <alignment vertical="center" wrapText="1"/>
    </xf>
    <xf numFmtId="177" fontId="10" fillId="2" borderId="1" xfId="1" applyNumberFormat="1" applyFont="1" applyFill="1" applyBorder="1" applyAlignment="1">
      <alignment horizontal="right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horizontal="right" vertical="center" wrapText="1"/>
    </xf>
    <xf numFmtId="0" fontId="14" fillId="0" borderId="31" xfId="1" applyBorder="1" applyAlignment="1">
      <alignment horizontal="center" vertical="center"/>
    </xf>
    <xf numFmtId="0" fontId="14" fillId="0" borderId="32" xfId="1" applyBorder="1" applyAlignment="1">
      <alignment horizontal="center" vertical="center"/>
    </xf>
    <xf numFmtId="0" fontId="14" fillId="0" borderId="33" xfId="1" applyBorder="1" applyAlignment="1">
      <alignment horizontal="center" vertical="center"/>
    </xf>
    <xf numFmtId="0" fontId="14" fillId="0" borderId="34" xfId="1" applyBorder="1" applyAlignment="1">
      <alignment horizontal="center" vertical="center"/>
    </xf>
    <xf numFmtId="0" fontId="14" fillId="0" borderId="31" xfId="1" applyBorder="1" applyAlignment="1">
      <alignment horizontal="center"/>
    </xf>
    <xf numFmtId="0" fontId="14" fillId="0" borderId="35" xfId="1" applyBorder="1" applyAlignment="1">
      <alignment horizontal="center"/>
    </xf>
    <xf numFmtId="0" fontId="14" fillId="0" borderId="33" xfId="1" applyBorder="1" applyAlignment="1">
      <alignment horizontal="center"/>
    </xf>
    <xf numFmtId="0" fontId="14" fillId="0" borderId="20" xfId="1" applyBorder="1" applyAlignment="1">
      <alignment horizontal="center"/>
    </xf>
    <xf numFmtId="0" fontId="10" fillId="2" borderId="1" xfId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77" fontId="6" fillId="0" borderId="4" xfId="1" applyNumberFormat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center" vertical="center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7" fontId="4" fillId="2" borderId="22" xfId="1" applyNumberFormat="1" applyFont="1" applyFill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/>
    </xf>
    <xf numFmtId="177" fontId="6" fillId="0" borderId="21" xfId="1" applyNumberFormat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1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4" xfId="1" applyNumberFormat="1" applyFont="1" applyFill="1" applyBorder="1" applyAlignment="1">
      <alignment horizontal="center" vertical="center" wrapText="1"/>
    </xf>
    <xf numFmtId="177" fontId="3" fillId="2" borderId="6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176" fontId="8" fillId="2" borderId="4" xfId="1" applyNumberFormat="1" applyFont="1" applyFill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center" vertical="center" wrapText="1"/>
    </xf>
    <xf numFmtId="176" fontId="3" fillId="2" borderId="4" xfId="1" applyNumberFormat="1" applyFont="1" applyFill="1" applyBorder="1" applyAlignment="1">
      <alignment horizontal="center" vertical="center" wrapText="1"/>
    </xf>
    <xf numFmtId="176" fontId="3" fillId="2" borderId="6" xfId="1" applyNumberFormat="1" applyFont="1" applyFill="1" applyBorder="1" applyAlignment="1">
      <alignment horizontal="center" vertical="center" wrapText="1"/>
    </xf>
    <xf numFmtId="177" fontId="8" fillId="2" borderId="4" xfId="1" applyNumberFormat="1" applyFont="1" applyFill="1" applyBorder="1" applyAlignment="1">
      <alignment horizontal="center" vertical="center" wrapText="1"/>
    </xf>
    <xf numFmtId="177" fontId="8" fillId="2" borderId="6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177" fontId="3" fillId="2" borderId="7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4" fillId="0" borderId="8" xfId="1" applyBorder="1" applyAlignment="1">
      <alignment horizontal="left" vertical="center"/>
    </xf>
    <xf numFmtId="0" fontId="14" fillId="0" borderId="17" xfId="1" applyBorder="1" applyAlignment="1">
      <alignment horizontal="left" vertical="center"/>
    </xf>
    <xf numFmtId="177" fontId="14" fillId="0" borderId="8" xfId="1" applyNumberFormat="1" applyBorder="1" applyAlignment="1">
      <alignment horizontal="center" vertical="center"/>
    </xf>
    <xf numFmtId="177" fontId="14" fillId="0" borderId="17" xfId="1" applyNumberFormat="1" applyBorder="1" applyAlignment="1">
      <alignment horizontal="center" vertical="center"/>
    </xf>
    <xf numFmtId="177" fontId="4" fillId="2" borderId="7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 vertical="center" wrapText="1"/>
    </xf>
    <xf numFmtId="177" fontId="4" fillId="2" borderId="21" xfId="1" applyNumberFormat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workbookViewId="0">
      <selection activeCell="I11" sqref="I11"/>
    </sheetView>
  </sheetViews>
  <sheetFormatPr defaultColWidth="9" defaultRowHeight="11.25"/>
  <cols>
    <col min="1" max="1" width="12.83203125" customWidth="1"/>
    <col min="2" max="2" width="36.1640625" customWidth="1"/>
    <col min="3" max="3" width="0.83203125" customWidth="1"/>
    <col min="4" max="4" width="20.1640625" customWidth="1"/>
    <col min="5" max="5" width="0.1640625" customWidth="1"/>
    <col min="6" max="6" width="29.5" customWidth="1"/>
  </cols>
  <sheetData>
    <row r="1" spans="1:10" ht="39.75" customHeight="1">
      <c r="A1" s="51" t="s">
        <v>0</v>
      </c>
      <c r="B1" s="51"/>
      <c r="C1" s="51"/>
      <c r="D1" s="51"/>
      <c r="E1" s="52"/>
      <c r="F1" s="52"/>
    </row>
    <row r="2" spans="1:10" ht="21.95" customHeight="1">
      <c r="A2" s="53" t="s">
        <v>1</v>
      </c>
      <c r="B2" s="53"/>
      <c r="C2" s="34"/>
      <c r="D2" s="34"/>
      <c r="E2" s="35"/>
      <c r="F2" s="35"/>
    </row>
    <row r="3" spans="1:10" ht="21.95" customHeight="1">
      <c r="A3" s="54" t="s">
        <v>2</v>
      </c>
      <c r="B3" s="54"/>
      <c r="C3" s="36"/>
      <c r="D3" s="36"/>
      <c r="E3" s="36"/>
      <c r="F3" s="37" t="s">
        <v>3</v>
      </c>
    </row>
    <row r="4" spans="1:10" ht="18.75" customHeight="1">
      <c r="A4" s="38" t="s">
        <v>4</v>
      </c>
      <c r="B4" s="38" t="s">
        <v>5</v>
      </c>
      <c r="C4" s="55" t="s">
        <v>6</v>
      </c>
      <c r="D4" s="55"/>
      <c r="E4" s="55"/>
      <c r="F4" s="38" t="s">
        <v>7</v>
      </c>
    </row>
    <row r="5" spans="1:10" ht="18" customHeight="1">
      <c r="A5" s="39" t="s">
        <v>8</v>
      </c>
      <c r="B5" s="40" t="s">
        <v>9</v>
      </c>
      <c r="C5" s="56">
        <v>0</v>
      </c>
      <c r="D5" s="56"/>
      <c r="E5" s="56"/>
      <c r="F5" s="38" t="s">
        <v>10</v>
      </c>
    </row>
    <row r="6" spans="1:10" ht="18" customHeight="1">
      <c r="A6" s="38" t="s">
        <v>11</v>
      </c>
      <c r="B6" s="41" t="s">
        <v>12</v>
      </c>
      <c r="C6" s="50">
        <v>0</v>
      </c>
      <c r="D6" s="50"/>
      <c r="E6" s="50"/>
      <c r="F6" s="42"/>
      <c r="J6" s="1"/>
    </row>
    <row r="7" spans="1:10" ht="18" customHeight="1">
      <c r="A7" s="38" t="s">
        <v>13</v>
      </c>
      <c r="B7" s="41" t="s">
        <v>14</v>
      </c>
      <c r="C7" s="50">
        <v>0</v>
      </c>
      <c r="D7" s="50"/>
      <c r="E7" s="50"/>
      <c r="F7" s="42"/>
      <c r="J7" s="49"/>
    </row>
    <row r="8" spans="1:10" ht="18" customHeight="1">
      <c r="A8" s="39" t="s">
        <v>15</v>
      </c>
      <c r="B8" s="40" t="s">
        <v>16</v>
      </c>
      <c r="C8" s="56">
        <f>C9+C10</f>
        <v>0</v>
      </c>
      <c r="D8" s="56"/>
      <c r="E8" s="56"/>
      <c r="F8" s="42"/>
    </row>
    <row r="9" spans="1:10" ht="30" customHeight="1">
      <c r="A9" s="38" t="s">
        <v>17</v>
      </c>
      <c r="B9" s="41" t="s">
        <v>18</v>
      </c>
      <c r="C9" s="50">
        <f>C5*3.18%</f>
        <v>0</v>
      </c>
      <c r="D9" s="50"/>
      <c r="E9" s="50"/>
      <c r="F9" s="42"/>
    </row>
    <row r="10" spans="1:10" ht="18" customHeight="1">
      <c r="A10" s="38" t="s">
        <v>19</v>
      </c>
      <c r="B10" s="41" t="s">
        <v>20</v>
      </c>
      <c r="C10" s="50"/>
      <c r="D10" s="50"/>
      <c r="E10" s="50"/>
      <c r="F10" s="42"/>
    </row>
    <row r="11" spans="1:10" ht="18" customHeight="1">
      <c r="A11" s="38" t="s">
        <v>21</v>
      </c>
      <c r="B11" s="41" t="s">
        <v>22</v>
      </c>
      <c r="C11" s="50">
        <v>0</v>
      </c>
      <c r="D11" s="50"/>
      <c r="E11" s="50"/>
      <c r="F11" s="42"/>
    </row>
    <row r="12" spans="1:10" ht="18" customHeight="1">
      <c r="A12" s="38" t="s">
        <v>23</v>
      </c>
      <c r="B12" s="41" t="s">
        <v>24</v>
      </c>
      <c r="C12" s="50"/>
      <c r="D12" s="50"/>
      <c r="E12" s="50"/>
      <c r="F12" s="42"/>
    </row>
    <row r="13" spans="1:10" ht="18" customHeight="1">
      <c r="A13" s="38" t="s">
        <v>25</v>
      </c>
      <c r="B13" s="41" t="s">
        <v>26</v>
      </c>
      <c r="C13" s="50"/>
      <c r="D13" s="50"/>
      <c r="E13" s="50"/>
      <c r="F13" s="42"/>
    </row>
    <row r="14" spans="1:10" ht="18" customHeight="1">
      <c r="A14" s="38" t="s">
        <v>27</v>
      </c>
      <c r="B14" s="41" t="s">
        <v>28</v>
      </c>
      <c r="C14" s="50">
        <v>1300</v>
      </c>
      <c r="D14" s="50"/>
      <c r="E14" s="50"/>
      <c r="F14" s="42"/>
    </row>
    <row r="15" spans="1:10" ht="18" customHeight="1">
      <c r="A15" s="38" t="s">
        <v>29</v>
      </c>
      <c r="B15" s="41" t="s">
        <v>30</v>
      </c>
      <c r="C15" s="50"/>
      <c r="D15" s="50"/>
      <c r="E15" s="50"/>
      <c r="F15" s="42"/>
    </row>
    <row r="16" spans="1:10" ht="18" customHeight="1">
      <c r="A16" s="38" t="s">
        <v>31</v>
      </c>
      <c r="B16" s="41" t="s">
        <v>32</v>
      </c>
      <c r="C16" s="50"/>
      <c r="D16" s="50"/>
      <c r="E16" s="50"/>
      <c r="F16" s="42"/>
    </row>
    <row r="17" spans="1:6" ht="18" customHeight="1">
      <c r="A17" s="38" t="s">
        <v>33</v>
      </c>
      <c r="B17" s="41" t="s">
        <v>34</v>
      </c>
      <c r="C17" s="50"/>
      <c r="D17" s="50"/>
      <c r="E17" s="50"/>
      <c r="F17" s="42"/>
    </row>
    <row r="18" spans="1:6" ht="18" customHeight="1">
      <c r="A18" s="38" t="s">
        <v>35</v>
      </c>
      <c r="B18" s="41" t="s">
        <v>36</v>
      </c>
      <c r="C18" s="50"/>
      <c r="D18" s="50"/>
      <c r="E18" s="50"/>
      <c r="F18" s="42"/>
    </row>
    <row r="19" spans="1:6" ht="18" customHeight="1">
      <c r="A19" s="38" t="s">
        <v>37</v>
      </c>
      <c r="B19" s="41" t="s">
        <v>38</v>
      </c>
      <c r="C19" s="50"/>
      <c r="D19" s="50"/>
      <c r="E19" s="50"/>
      <c r="F19" s="42"/>
    </row>
    <row r="20" spans="1:6" ht="18" customHeight="1">
      <c r="A20" s="38" t="s">
        <v>39</v>
      </c>
      <c r="B20" s="41" t="s">
        <v>40</v>
      </c>
      <c r="C20" s="50"/>
      <c r="D20" s="50"/>
      <c r="E20" s="50"/>
      <c r="F20" s="42"/>
    </row>
    <row r="21" spans="1:6" ht="18" customHeight="1">
      <c r="A21" s="38" t="s">
        <v>41</v>
      </c>
      <c r="B21" s="41" t="s">
        <v>42</v>
      </c>
      <c r="C21" s="50"/>
      <c r="D21" s="50"/>
      <c r="E21" s="50"/>
      <c r="F21" s="42"/>
    </row>
    <row r="22" spans="1:6" ht="18" customHeight="1">
      <c r="A22" s="39" t="s">
        <v>43</v>
      </c>
      <c r="B22" s="40" t="s">
        <v>44</v>
      </c>
      <c r="C22" s="56">
        <f>C5+C9</f>
        <v>0</v>
      </c>
      <c r="D22" s="56"/>
      <c r="E22" s="56"/>
      <c r="F22" s="42" t="s">
        <v>45</v>
      </c>
    </row>
    <row r="23" spans="1:6" ht="18" customHeight="1">
      <c r="A23" s="39" t="s">
        <v>46</v>
      </c>
      <c r="B23" s="40" t="s">
        <v>47</v>
      </c>
      <c r="C23" s="56">
        <f>C22*11%</f>
        <v>0</v>
      </c>
      <c r="D23" s="56"/>
      <c r="E23" s="56"/>
      <c r="F23" s="42" t="s">
        <v>45</v>
      </c>
    </row>
    <row r="24" spans="1:6" ht="18" customHeight="1">
      <c r="A24" s="39" t="s">
        <v>48</v>
      </c>
      <c r="B24" s="40" t="s">
        <v>49</v>
      </c>
      <c r="C24" s="56">
        <f>SUM(C22:C23)</f>
        <v>0</v>
      </c>
      <c r="D24" s="56"/>
      <c r="E24" s="56"/>
      <c r="F24" s="42"/>
    </row>
    <row r="25" spans="1:6" ht="18" customHeight="1">
      <c r="A25" s="38"/>
      <c r="B25" s="41"/>
      <c r="C25" s="50"/>
      <c r="D25" s="50"/>
      <c r="E25" s="50"/>
      <c r="F25" s="42"/>
    </row>
    <row r="26" spans="1:6" ht="18" customHeight="1">
      <c r="A26" s="38"/>
      <c r="B26" s="41"/>
      <c r="C26" s="50"/>
      <c r="D26" s="50"/>
      <c r="E26" s="50"/>
      <c r="F26" s="42"/>
    </row>
    <row r="27" spans="1:6" ht="18" customHeight="1">
      <c r="A27" s="38"/>
      <c r="B27" s="41"/>
      <c r="C27" s="65"/>
      <c r="D27" s="65"/>
      <c r="E27" s="65"/>
      <c r="F27" s="42"/>
    </row>
    <row r="28" spans="1:6" ht="60.95" customHeight="1">
      <c r="A28" s="43" t="s">
        <v>50</v>
      </c>
      <c r="C28" s="66" t="s">
        <v>51</v>
      </c>
      <c r="D28" s="67"/>
      <c r="E28" s="70"/>
      <c r="F28" s="71"/>
    </row>
    <row r="29" spans="1:6" ht="57.95" customHeight="1">
      <c r="A29" s="43" t="s">
        <v>52</v>
      </c>
      <c r="B29" s="44"/>
      <c r="C29" s="68"/>
      <c r="D29" s="69"/>
      <c r="E29" s="72"/>
      <c r="F29" s="73"/>
    </row>
    <row r="30" spans="1:6" ht="57" customHeight="1">
      <c r="A30" s="45" t="s">
        <v>53</v>
      </c>
      <c r="B30" s="46"/>
      <c r="C30" s="57" t="s">
        <v>54</v>
      </c>
      <c r="D30" s="58"/>
      <c r="E30" s="61"/>
      <c r="F30" s="62"/>
    </row>
    <row r="31" spans="1:6" ht="60.95" customHeight="1">
      <c r="A31" s="47" t="s">
        <v>55</v>
      </c>
      <c r="B31" s="48"/>
      <c r="C31" s="59"/>
      <c r="D31" s="60"/>
      <c r="E31" s="63"/>
      <c r="F31" s="64"/>
    </row>
  </sheetData>
  <mergeCells count="31">
    <mergeCell ref="E28:F29"/>
    <mergeCell ref="C30:D31"/>
    <mergeCell ref="E30:F31"/>
    <mergeCell ref="C21:E21"/>
    <mergeCell ref="C22:E22"/>
    <mergeCell ref="C23:E23"/>
    <mergeCell ref="C24:E24"/>
    <mergeCell ref="C25:E25"/>
    <mergeCell ref="C26:E26"/>
    <mergeCell ref="C27:E27"/>
    <mergeCell ref="C28:D29"/>
    <mergeCell ref="C20:E2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10:E10"/>
    <mergeCell ref="A1:F1"/>
    <mergeCell ref="A2:B2"/>
    <mergeCell ref="A3:B3"/>
    <mergeCell ref="C4:E4"/>
    <mergeCell ref="C5:E5"/>
    <mergeCell ref="C6:E6"/>
    <mergeCell ref="C7:E7"/>
    <mergeCell ref="C8:E8"/>
    <mergeCell ref="C9:E9"/>
  </mergeCells>
  <phoneticPr fontId="13" type="noConversion"/>
  <printOptions horizontalCentered="1"/>
  <pageMargins left="0.11527777777777801" right="0.11527777777777801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showGridLines="0" tabSelected="1" topLeftCell="A19" workbookViewId="0">
      <selection activeCell="J33" sqref="J33"/>
    </sheetView>
  </sheetViews>
  <sheetFormatPr defaultColWidth="9" defaultRowHeight="11.25"/>
  <cols>
    <col min="1" max="1" width="5.5" customWidth="1"/>
    <col min="2" max="2" width="14.6640625" customWidth="1"/>
    <col min="3" max="3" width="10.6640625" customWidth="1"/>
    <col min="4" max="4" width="24.1640625" customWidth="1"/>
    <col min="5" max="5" width="5.33203125" customWidth="1"/>
    <col min="6" max="6" width="6.6640625" customWidth="1"/>
    <col min="7" max="7" width="8.1640625" customWidth="1"/>
    <col min="8" max="8" width="3.33203125" customWidth="1"/>
    <col min="9" max="10" width="12.1640625" customWidth="1"/>
    <col min="11" max="11" width="1.1640625" customWidth="1"/>
  </cols>
  <sheetData>
    <row r="1" spans="1:11" ht="39.75" customHeight="1">
      <c r="A1" s="77" t="s">
        <v>0</v>
      </c>
      <c r="B1" s="77"/>
      <c r="C1" s="77"/>
      <c r="D1" s="77"/>
      <c r="E1" s="77"/>
      <c r="F1" s="77"/>
      <c r="G1" s="77"/>
      <c r="H1" s="78"/>
      <c r="I1" s="78"/>
      <c r="J1" s="78"/>
      <c r="K1" s="78"/>
    </row>
    <row r="2" spans="1:11" ht="18" customHeight="1">
      <c r="A2" s="53" t="s">
        <v>1</v>
      </c>
      <c r="B2" s="53"/>
      <c r="C2" s="53"/>
      <c r="D2" s="53"/>
      <c r="E2" s="53"/>
      <c r="F2" s="1"/>
      <c r="G2" s="1"/>
      <c r="H2" s="2"/>
      <c r="I2" s="2"/>
      <c r="J2" s="2"/>
      <c r="K2" s="2"/>
    </row>
    <row r="3" spans="1:11" ht="21" customHeight="1">
      <c r="A3" s="54" t="s">
        <v>2</v>
      </c>
      <c r="B3" s="54"/>
      <c r="C3" s="54"/>
      <c r="D3" s="54"/>
      <c r="E3" s="54"/>
      <c r="F3" s="54"/>
      <c r="G3" s="54"/>
      <c r="H3" s="79" t="s">
        <v>56</v>
      </c>
      <c r="I3" s="79"/>
      <c r="J3" s="79"/>
      <c r="K3" s="79"/>
    </row>
    <row r="4" spans="1:11" ht="18" customHeight="1">
      <c r="A4" s="80" t="s">
        <v>4</v>
      </c>
      <c r="B4" s="80" t="s">
        <v>57</v>
      </c>
      <c r="C4" s="80" t="s">
        <v>58</v>
      </c>
      <c r="D4" s="80" t="s">
        <v>59</v>
      </c>
      <c r="E4" s="80"/>
      <c r="F4" s="80" t="s">
        <v>60</v>
      </c>
      <c r="G4" s="80" t="s">
        <v>61</v>
      </c>
      <c r="H4" s="80"/>
      <c r="I4" s="80" t="s">
        <v>62</v>
      </c>
      <c r="J4" s="80"/>
    </row>
    <row r="5" spans="1:11" ht="18" customHeight="1">
      <c r="A5" s="80"/>
      <c r="B5" s="80"/>
      <c r="C5" s="80"/>
      <c r="D5" s="80"/>
      <c r="E5" s="80"/>
      <c r="F5" s="80"/>
      <c r="G5" s="80"/>
      <c r="H5" s="80"/>
      <c r="I5" s="3" t="s">
        <v>63</v>
      </c>
      <c r="J5" s="25" t="s">
        <v>64</v>
      </c>
    </row>
    <row r="6" spans="1:11" ht="33" customHeight="1">
      <c r="A6" s="104">
        <v>1</v>
      </c>
      <c r="B6" s="104"/>
      <c r="C6" s="4" t="s">
        <v>65</v>
      </c>
      <c r="D6" s="112" t="s">
        <v>66</v>
      </c>
      <c r="E6" s="113"/>
      <c r="F6" s="102" t="s">
        <v>67</v>
      </c>
      <c r="G6" s="116">
        <v>1</v>
      </c>
      <c r="H6" s="116"/>
      <c r="I6" s="110"/>
      <c r="J6" s="110">
        <f>G6*I6</f>
        <v>0</v>
      </c>
    </row>
    <row r="7" spans="1:11" ht="30" customHeight="1">
      <c r="A7" s="105"/>
      <c r="B7" s="105"/>
      <c r="C7" s="4" t="s">
        <v>68</v>
      </c>
      <c r="D7" s="114"/>
      <c r="E7" s="115"/>
      <c r="F7" s="103"/>
      <c r="G7" s="81"/>
      <c r="H7" s="81"/>
      <c r="I7" s="111"/>
      <c r="J7" s="111"/>
    </row>
    <row r="8" spans="1:11" ht="30" customHeight="1">
      <c r="A8" s="5">
        <v>2</v>
      </c>
      <c r="B8" s="4"/>
      <c r="C8" s="4" t="s">
        <v>69</v>
      </c>
      <c r="D8" s="74" t="s">
        <v>70</v>
      </c>
      <c r="E8" s="74"/>
      <c r="F8" s="7" t="s">
        <v>71</v>
      </c>
      <c r="G8" s="81">
        <v>14</v>
      </c>
      <c r="H8" s="81"/>
      <c r="I8" s="26"/>
      <c r="J8" s="27">
        <f>G8*I8</f>
        <v>0</v>
      </c>
    </row>
    <row r="9" spans="1:11" ht="30" customHeight="1">
      <c r="A9" s="5">
        <v>3</v>
      </c>
      <c r="B9" s="4"/>
      <c r="C9" s="4" t="s">
        <v>72</v>
      </c>
      <c r="D9" s="74" t="s">
        <v>73</v>
      </c>
      <c r="E9" s="74"/>
      <c r="F9" s="6" t="s">
        <v>67</v>
      </c>
      <c r="G9" s="81">
        <v>1</v>
      </c>
      <c r="H9" s="81"/>
      <c r="I9" s="26"/>
      <c r="J9" s="27">
        <f>G9*I9</f>
        <v>0</v>
      </c>
    </row>
    <row r="10" spans="1:11" ht="33" customHeight="1">
      <c r="A10" s="5">
        <v>4</v>
      </c>
      <c r="B10" s="4"/>
      <c r="C10" s="4" t="s">
        <v>74</v>
      </c>
      <c r="D10" s="74" t="s">
        <v>75</v>
      </c>
      <c r="E10" s="74"/>
      <c r="F10" s="7" t="s">
        <v>71</v>
      </c>
      <c r="G10" s="75">
        <v>12.5</v>
      </c>
      <c r="H10" s="76"/>
      <c r="I10" s="28"/>
      <c r="J10" s="29">
        <f>G10*I10</f>
        <v>0</v>
      </c>
    </row>
    <row r="11" spans="1:11" ht="39" customHeight="1">
      <c r="A11" s="5">
        <v>5</v>
      </c>
      <c r="B11" s="4"/>
      <c r="C11" s="4" t="s">
        <v>76</v>
      </c>
      <c r="D11" s="74" t="s">
        <v>77</v>
      </c>
      <c r="E11" s="74"/>
      <c r="F11" s="8" t="s">
        <v>78</v>
      </c>
      <c r="G11" s="82">
        <v>12.4</v>
      </c>
      <c r="H11" s="83"/>
      <c r="I11" s="28"/>
      <c r="J11" s="29">
        <f>G11*I11</f>
        <v>0</v>
      </c>
    </row>
    <row r="12" spans="1:11" ht="28.5" customHeight="1">
      <c r="A12" s="5">
        <v>6</v>
      </c>
      <c r="B12" s="4"/>
      <c r="C12" s="4" t="s">
        <v>79</v>
      </c>
      <c r="D12" s="74" t="s">
        <v>80</v>
      </c>
      <c r="E12" s="74"/>
      <c r="F12" s="9" t="s">
        <v>67</v>
      </c>
      <c r="G12" s="82">
        <v>1</v>
      </c>
      <c r="H12" s="83"/>
      <c r="I12" s="28"/>
      <c r="J12" s="29">
        <f>G12*I12</f>
        <v>0</v>
      </c>
    </row>
    <row r="13" spans="1:11" ht="21" customHeight="1">
      <c r="A13" s="5">
        <v>7</v>
      </c>
      <c r="B13" s="10"/>
      <c r="C13" s="84" t="s">
        <v>81</v>
      </c>
      <c r="D13" s="85"/>
      <c r="E13" s="86"/>
      <c r="F13" s="10"/>
      <c r="G13" s="87"/>
      <c r="H13" s="87"/>
      <c r="I13" s="3"/>
      <c r="J13" s="30">
        <f>SUM(J6:J12)</f>
        <v>0</v>
      </c>
    </row>
    <row r="14" spans="1:11" ht="42" customHeight="1">
      <c r="A14" s="5">
        <v>8</v>
      </c>
      <c r="B14" s="10"/>
      <c r="C14" s="12" t="s">
        <v>82</v>
      </c>
      <c r="D14" s="74" t="s">
        <v>83</v>
      </c>
      <c r="E14" s="74"/>
      <c r="F14" s="7" t="s">
        <v>84</v>
      </c>
      <c r="G14" s="88">
        <v>0.8</v>
      </c>
      <c r="H14" s="89"/>
      <c r="I14" s="11"/>
      <c r="J14" s="30">
        <f t="shared" ref="J14:J23" si="0">G14*I14</f>
        <v>0</v>
      </c>
    </row>
    <row r="15" spans="1:11" ht="51" customHeight="1">
      <c r="A15" s="5">
        <v>9</v>
      </c>
      <c r="B15" s="10"/>
      <c r="C15" s="12" t="s">
        <v>85</v>
      </c>
      <c r="D15" s="74" t="s">
        <v>86</v>
      </c>
      <c r="E15" s="74"/>
      <c r="F15" s="7" t="s">
        <v>84</v>
      </c>
      <c r="G15" s="88">
        <v>14.05</v>
      </c>
      <c r="H15" s="89"/>
      <c r="I15" s="11"/>
      <c r="J15" s="30">
        <f t="shared" si="0"/>
        <v>0</v>
      </c>
    </row>
    <row r="16" spans="1:11" ht="48" customHeight="1">
      <c r="A16" s="5">
        <v>10</v>
      </c>
      <c r="B16" s="10"/>
      <c r="C16" s="12" t="s">
        <v>87</v>
      </c>
      <c r="D16" s="74" t="s">
        <v>88</v>
      </c>
      <c r="E16" s="74"/>
      <c r="F16" s="7" t="s">
        <v>84</v>
      </c>
      <c r="G16" s="88">
        <v>3.8</v>
      </c>
      <c r="H16" s="89"/>
      <c r="I16" s="11"/>
      <c r="J16" s="30">
        <f t="shared" si="0"/>
        <v>0</v>
      </c>
    </row>
    <row r="17" spans="1:10" ht="51" customHeight="1">
      <c r="A17" s="5">
        <v>11</v>
      </c>
      <c r="B17" s="10"/>
      <c r="C17" s="12" t="s">
        <v>89</v>
      </c>
      <c r="D17" s="74" t="s">
        <v>90</v>
      </c>
      <c r="E17" s="74"/>
      <c r="F17" s="7" t="s">
        <v>84</v>
      </c>
      <c r="G17" s="88">
        <v>1.86</v>
      </c>
      <c r="H17" s="89"/>
      <c r="I17" s="11"/>
      <c r="J17" s="30">
        <f t="shared" si="0"/>
        <v>0</v>
      </c>
    </row>
    <row r="18" spans="1:10" ht="38.1" customHeight="1">
      <c r="A18" s="5">
        <v>12</v>
      </c>
      <c r="B18" s="10"/>
      <c r="C18" s="12" t="s">
        <v>91</v>
      </c>
      <c r="D18" s="90" t="s">
        <v>92</v>
      </c>
      <c r="E18" s="91"/>
      <c r="F18" s="13" t="s">
        <v>93</v>
      </c>
      <c r="G18" s="14">
        <v>0.19</v>
      </c>
      <c r="H18" s="15"/>
      <c r="I18" s="11"/>
      <c r="J18" s="30">
        <f t="shared" si="0"/>
        <v>0</v>
      </c>
    </row>
    <row r="19" spans="1:10" ht="38.1" customHeight="1">
      <c r="A19" s="5">
        <v>13</v>
      </c>
      <c r="B19" s="10"/>
      <c r="C19" s="12" t="s">
        <v>94</v>
      </c>
      <c r="D19" s="90" t="s">
        <v>95</v>
      </c>
      <c r="E19" s="91"/>
      <c r="F19" s="13" t="s">
        <v>93</v>
      </c>
      <c r="G19" s="92">
        <v>0.03</v>
      </c>
      <c r="H19" s="93"/>
      <c r="I19" s="11"/>
      <c r="J19" s="30">
        <f t="shared" si="0"/>
        <v>0</v>
      </c>
    </row>
    <row r="20" spans="1:10" ht="39.950000000000003" customHeight="1">
      <c r="A20" s="5">
        <v>14</v>
      </c>
      <c r="B20" s="10"/>
      <c r="C20" s="12" t="s">
        <v>91</v>
      </c>
      <c r="D20" s="90" t="s">
        <v>96</v>
      </c>
      <c r="E20" s="91"/>
      <c r="F20" s="13" t="s">
        <v>93</v>
      </c>
      <c r="G20" s="92">
        <v>0.18</v>
      </c>
      <c r="H20" s="93"/>
      <c r="I20" s="11"/>
      <c r="J20" s="30">
        <f t="shared" si="0"/>
        <v>0</v>
      </c>
    </row>
    <row r="21" spans="1:10" ht="39.950000000000003" customHeight="1">
      <c r="A21" s="5">
        <v>15</v>
      </c>
      <c r="B21" s="10"/>
      <c r="C21" s="12" t="s">
        <v>94</v>
      </c>
      <c r="D21" s="90" t="s">
        <v>97</v>
      </c>
      <c r="E21" s="91"/>
      <c r="F21" s="13" t="s">
        <v>93</v>
      </c>
      <c r="G21" s="94">
        <v>0.16</v>
      </c>
      <c r="H21" s="95"/>
      <c r="I21" s="11"/>
      <c r="J21" s="30">
        <f t="shared" si="0"/>
        <v>0</v>
      </c>
    </row>
    <row r="22" spans="1:10" ht="30" customHeight="1">
      <c r="A22" s="5">
        <v>16</v>
      </c>
      <c r="B22" s="10"/>
      <c r="C22" s="12" t="s">
        <v>98</v>
      </c>
      <c r="D22" s="74" t="s">
        <v>99</v>
      </c>
      <c r="E22" s="74"/>
      <c r="F22" s="8" t="s">
        <v>78</v>
      </c>
      <c r="G22" s="96">
        <v>45</v>
      </c>
      <c r="H22" s="97"/>
      <c r="I22" s="11"/>
      <c r="J22" s="30">
        <f t="shared" si="0"/>
        <v>0</v>
      </c>
    </row>
    <row r="23" spans="1:10" ht="30" customHeight="1">
      <c r="A23" s="5">
        <v>17</v>
      </c>
      <c r="B23" s="10"/>
      <c r="C23" s="12" t="s">
        <v>100</v>
      </c>
      <c r="D23" s="90" t="s">
        <v>101</v>
      </c>
      <c r="E23" s="91"/>
      <c r="F23" s="8" t="s">
        <v>78</v>
      </c>
      <c r="G23" s="96">
        <v>45</v>
      </c>
      <c r="H23" s="97"/>
      <c r="I23" s="11"/>
      <c r="J23" s="30">
        <f t="shared" si="0"/>
        <v>0</v>
      </c>
    </row>
    <row r="24" spans="1:10" ht="51" customHeight="1">
      <c r="A24" s="5">
        <v>18</v>
      </c>
      <c r="B24" s="10"/>
      <c r="C24" s="10" t="s">
        <v>102</v>
      </c>
      <c r="D24" s="98" t="s">
        <v>103</v>
      </c>
      <c r="E24" s="98"/>
      <c r="F24" s="8" t="s">
        <v>78</v>
      </c>
      <c r="G24" s="99">
        <v>12.96</v>
      </c>
      <c r="H24" s="99"/>
      <c r="I24" s="11"/>
      <c r="J24" s="30">
        <f t="shared" ref="J24:J31" si="1">G24*I24</f>
        <v>0</v>
      </c>
    </row>
    <row r="25" spans="1:10" ht="48" customHeight="1">
      <c r="A25" s="5">
        <v>19</v>
      </c>
      <c r="B25" s="10"/>
      <c r="C25" s="10" t="s">
        <v>104</v>
      </c>
      <c r="D25" s="98" t="s">
        <v>105</v>
      </c>
      <c r="E25" s="98"/>
      <c r="F25" s="8" t="s">
        <v>78</v>
      </c>
      <c r="G25" s="87">
        <v>68.900000000000006</v>
      </c>
      <c r="H25" s="87"/>
      <c r="I25" s="11"/>
      <c r="J25" s="30">
        <f t="shared" si="1"/>
        <v>0</v>
      </c>
    </row>
    <row r="26" spans="1:10" ht="45" customHeight="1">
      <c r="A26" s="5">
        <v>20</v>
      </c>
      <c r="B26" s="10"/>
      <c r="C26" s="10" t="s">
        <v>106</v>
      </c>
      <c r="D26" s="98" t="s">
        <v>107</v>
      </c>
      <c r="E26" s="98"/>
      <c r="F26" s="8" t="s">
        <v>78</v>
      </c>
      <c r="G26" s="87">
        <v>4.5</v>
      </c>
      <c r="H26" s="87"/>
      <c r="I26" s="11"/>
      <c r="J26" s="30">
        <f t="shared" si="1"/>
        <v>0</v>
      </c>
    </row>
    <row r="27" spans="1:10" ht="42.95" customHeight="1">
      <c r="A27" s="5">
        <v>21</v>
      </c>
      <c r="B27" s="10"/>
      <c r="C27" s="10" t="s">
        <v>108</v>
      </c>
      <c r="D27" s="98" t="s">
        <v>109</v>
      </c>
      <c r="E27" s="98"/>
      <c r="F27" s="3" t="s">
        <v>78</v>
      </c>
      <c r="G27" s="88">
        <v>12.4</v>
      </c>
      <c r="H27" s="89"/>
      <c r="I27" s="11"/>
      <c r="J27" s="30">
        <f t="shared" si="1"/>
        <v>0</v>
      </c>
    </row>
    <row r="28" spans="1:10" ht="56.1" customHeight="1">
      <c r="A28" s="5">
        <v>22</v>
      </c>
      <c r="B28" s="10"/>
      <c r="C28" s="10" t="s">
        <v>110</v>
      </c>
      <c r="D28" s="98" t="s">
        <v>111</v>
      </c>
      <c r="E28" s="98"/>
      <c r="F28" s="7" t="s">
        <v>71</v>
      </c>
      <c r="G28" s="87">
        <v>21</v>
      </c>
      <c r="H28" s="87"/>
      <c r="I28" s="11"/>
      <c r="J28" s="30">
        <f t="shared" si="1"/>
        <v>0</v>
      </c>
    </row>
    <row r="29" spans="1:10" ht="69" customHeight="1">
      <c r="A29" s="5">
        <v>23</v>
      </c>
      <c r="B29" s="10"/>
      <c r="C29" s="10" t="s">
        <v>112</v>
      </c>
      <c r="D29" s="98" t="s">
        <v>113</v>
      </c>
      <c r="E29" s="98"/>
      <c r="F29" s="3" t="s">
        <v>78</v>
      </c>
      <c r="G29" s="87">
        <v>52</v>
      </c>
      <c r="H29" s="87"/>
      <c r="I29" s="11"/>
      <c r="J29" s="30">
        <f t="shared" si="1"/>
        <v>0</v>
      </c>
    </row>
    <row r="30" spans="1:10" ht="51.95" customHeight="1">
      <c r="A30" s="5">
        <v>24</v>
      </c>
      <c r="B30" s="16"/>
      <c r="C30" s="17" t="s">
        <v>114</v>
      </c>
      <c r="D30" s="100" t="s">
        <v>115</v>
      </c>
      <c r="E30" s="100"/>
      <c r="F30" s="18" t="s">
        <v>78</v>
      </c>
      <c r="G30" s="101">
        <v>53</v>
      </c>
      <c r="H30" s="101"/>
      <c r="I30" s="19"/>
      <c r="J30" s="31">
        <f t="shared" si="1"/>
        <v>0</v>
      </c>
    </row>
    <row r="31" spans="1:10" ht="51.95" customHeight="1">
      <c r="A31" s="20"/>
      <c r="B31" s="21"/>
      <c r="C31" s="17" t="s">
        <v>116</v>
      </c>
      <c r="D31" s="100" t="s">
        <v>117</v>
      </c>
      <c r="E31" s="100"/>
      <c r="F31" s="18" t="s">
        <v>78</v>
      </c>
      <c r="G31" s="101">
        <v>38</v>
      </c>
      <c r="H31" s="101"/>
      <c r="I31" s="19"/>
      <c r="J31" s="31">
        <f t="shared" si="1"/>
        <v>0</v>
      </c>
    </row>
    <row r="32" spans="1:10" ht="27" customHeight="1">
      <c r="A32" s="20"/>
      <c r="B32" s="22"/>
      <c r="C32" s="23" t="s">
        <v>118</v>
      </c>
      <c r="D32" s="106" t="s">
        <v>119</v>
      </c>
      <c r="E32" s="107"/>
      <c r="F32" s="23" t="s">
        <v>78</v>
      </c>
      <c r="G32" s="108">
        <v>45</v>
      </c>
      <c r="H32" s="109"/>
      <c r="I32" s="32"/>
      <c r="J32" s="33">
        <v>416.5</v>
      </c>
    </row>
    <row r="33" spans="1:10" ht="39" customHeight="1">
      <c r="A33" s="8"/>
      <c r="B33" s="24"/>
      <c r="C33" s="84" t="s">
        <v>120</v>
      </c>
      <c r="D33" s="85"/>
      <c r="E33" s="86"/>
      <c r="F33" s="24"/>
      <c r="G33" s="87"/>
      <c r="H33" s="87"/>
      <c r="I33" s="25"/>
      <c r="J33" s="30">
        <f>SUM(J14:J32)</f>
        <v>416.5</v>
      </c>
    </row>
  </sheetData>
  <mergeCells count="69">
    <mergeCell ref="C33:E33"/>
    <mergeCell ref="G33:H33"/>
    <mergeCell ref="I6:I7"/>
    <mergeCell ref="J6:J7"/>
    <mergeCell ref="D4:E5"/>
    <mergeCell ref="G4:H5"/>
    <mergeCell ref="D6:E7"/>
    <mergeCell ref="G6:H7"/>
    <mergeCell ref="A4:A5"/>
    <mergeCell ref="A6:A7"/>
    <mergeCell ref="B4:B5"/>
    <mergeCell ref="B6:B7"/>
    <mergeCell ref="D32:E32"/>
    <mergeCell ref="G32:H32"/>
    <mergeCell ref="D30:E30"/>
    <mergeCell ref="G30:H30"/>
    <mergeCell ref="D31:E31"/>
    <mergeCell ref="G31:H31"/>
    <mergeCell ref="C4:C5"/>
    <mergeCell ref="F4:F5"/>
    <mergeCell ref="F6:F7"/>
    <mergeCell ref="D29:E29"/>
    <mergeCell ref="D26:E26"/>
    <mergeCell ref="D23:E23"/>
    <mergeCell ref="G26:H26"/>
    <mergeCell ref="D27:E27"/>
    <mergeCell ref="G27:H27"/>
    <mergeCell ref="D28:E28"/>
    <mergeCell ref="G28:H28"/>
    <mergeCell ref="G29:H29"/>
    <mergeCell ref="D22:E22"/>
    <mergeCell ref="G22:H22"/>
    <mergeCell ref="G23:H23"/>
    <mergeCell ref="D24:E24"/>
    <mergeCell ref="G24:H24"/>
    <mergeCell ref="D25:E25"/>
    <mergeCell ref="G25:H25"/>
    <mergeCell ref="D18:E18"/>
    <mergeCell ref="D19:E19"/>
    <mergeCell ref="G19:H19"/>
    <mergeCell ref="G20:H20"/>
    <mergeCell ref="D21:E21"/>
    <mergeCell ref="G21:H21"/>
    <mergeCell ref="D20:E20"/>
    <mergeCell ref="G14:H14"/>
    <mergeCell ref="D15:E15"/>
    <mergeCell ref="G15:H15"/>
    <mergeCell ref="D16:E16"/>
    <mergeCell ref="G16:H16"/>
    <mergeCell ref="G17:H17"/>
    <mergeCell ref="D17:E17"/>
    <mergeCell ref="D14:E14"/>
    <mergeCell ref="G9:H9"/>
    <mergeCell ref="G11:H11"/>
    <mergeCell ref="D12:E12"/>
    <mergeCell ref="G12:H12"/>
    <mergeCell ref="C13:E13"/>
    <mergeCell ref="G13:H13"/>
    <mergeCell ref="D11:E11"/>
    <mergeCell ref="D10:E10"/>
    <mergeCell ref="G10:H10"/>
    <mergeCell ref="A1:K1"/>
    <mergeCell ref="A2:E2"/>
    <mergeCell ref="A3:G3"/>
    <mergeCell ref="H3:K3"/>
    <mergeCell ref="I4:J4"/>
    <mergeCell ref="D8:E8"/>
    <mergeCell ref="G8:H8"/>
    <mergeCell ref="D9:E9"/>
  </mergeCells>
  <phoneticPr fontId="13" type="noConversion"/>
  <printOptions horizontalCentered="1"/>
  <pageMargins left="0.113888888888889" right="0.113888888888889" top="0.79027777777777797" bottom="0.66805555555555596" header="0.5937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表-04 单位工程招标控制价汇总表</vt:lpstr>
      <vt:lpstr>表-08 分部分项工程和单价措施项目清单与计价表(含分部小计)</vt:lpstr>
      <vt:lpstr>'表-04 单位工程招标控制价汇总表'!Print_Area</vt:lpstr>
      <vt:lpstr>'表-08 分部分项工程和单价措施项目清单与计价表(含分部小计)'!Print_Area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2017-10-23T21:35:00Z</dcterms:created>
  <dcterms:modified xsi:type="dcterms:W3CDTF">2017-12-18T05:45:51Z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